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C:\Users\lizna\Desktop\ŽUB - Uhelná\Uhelná - realizace\SUDOP - nová DSP 2020\ŽUB Uhelná DSP def Výkazy výměr\Uhelná VV Otevřená\"/>
    </mc:Choice>
  </mc:AlternateContent>
  <xr:revisionPtr revIDLastSave="0" documentId="13_ncr:1_{B6627297-2610-4E9A-AEC5-515E4F49A75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.1.2_SO 06-06-101" sheetId="1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3" i="1" l="1"/>
  <c r="O133" i="1" s="1"/>
  <c r="I130" i="1"/>
  <c r="O130" i="1" s="1"/>
  <c r="I127" i="1"/>
  <c r="O127" i="1" s="1"/>
  <c r="I124" i="1"/>
  <c r="O124" i="1" s="1"/>
  <c r="I121" i="1"/>
  <c r="O121" i="1" s="1"/>
  <c r="I118" i="1"/>
  <c r="O118" i="1" s="1"/>
  <c r="I115" i="1"/>
  <c r="O115" i="1" s="1"/>
  <c r="I112" i="1"/>
  <c r="I109" i="1"/>
  <c r="O109" i="1" s="1"/>
  <c r="I105" i="1"/>
  <c r="O105" i="1" s="1"/>
  <c r="I102" i="1"/>
  <c r="I98" i="1"/>
  <c r="O98" i="1" s="1"/>
  <c r="I95" i="1"/>
  <c r="O95" i="1" s="1"/>
  <c r="I92" i="1"/>
  <c r="O92" i="1" s="1"/>
  <c r="I89" i="1"/>
  <c r="O89" i="1" s="1"/>
  <c r="I86" i="1"/>
  <c r="O86" i="1" s="1"/>
  <c r="I83" i="1"/>
  <c r="I79" i="1"/>
  <c r="O79" i="1" s="1"/>
  <c r="I76" i="1"/>
  <c r="O76" i="1" s="1"/>
  <c r="I73" i="1"/>
  <c r="O73" i="1" s="1"/>
  <c r="I69" i="1"/>
  <c r="O69" i="1" s="1"/>
  <c r="I66" i="1"/>
  <c r="O66" i="1" s="1"/>
  <c r="I63" i="1"/>
  <c r="O63" i="1" s="1"/>
  <c r="I60" i="1"/>
  <c r="O60" i="1" s="1"/>
  <c r="I57" i="1"/>
  <c r="O57" i="1" s="1"/>
  <c r="I54" i="1"/>
  <c r="O54" i="1" s="1"/>
  <c r="I51" i="1"/>
  <c r="O51" i="1" s="1"/>
  <c r="I48" i="1"/>
  <c r="I45" i="1"/>
  <c r="O45" i="1" s="1"/>
  <c r="I42" i="1"/>
  <c r="O42" i="1" s="1"/>
  <c r="I39" i="1"/>
  <c r="O39" i="1" s="1"/>
  <c r="I35" i="1"/>
  <c r="O35" i="1" s="1"/>
  <c r="I32" i="1"/>
  <c r="O32" i="1" s="1"/>
  <c r="I29" i="1"/>
  <c r="I26" i="1"/>
  <c r="O26" i="1" s="1"/>
  <c r="I23" i="1"/>
  <c r="O23" i="1" s="1"/>
  <c r="I20" i="1"/>
  <c r="O20" i="1" s="1"/>
  <c r="I16" i="1"/>
  <c r="O16" i="1" s="1"/>
  <c r="I13" i="1"/>
  <c r="O13" i="1" s="1"/>
  <c r="I10" i="1"/>
  <c r="O10" i="1" s="1"/>
  <c r="Q108" i="1" l="1"/>
  <c r="I108" i="1" s="1"/>
  <c r="Q101" i="1"/>
  <c r="I101" i="1" s="1"/>
  <c r="O102" i="1"/>
  <c r="R101" i="1" s="1"/>
  <c r="O101" i="1" s="1"/>
  <c r="Q82" i="1"/>
  <c r="I82" i="1" s="1"/>
  <c r="O83" i="1"/>
  <c r="R82" i="1" s="1"/>
  <c r="O82" i="1" s="1"/>
  <c r="R72" i="1"/>
  <c r="O72" i="1" s="1"/>
  <c r="Q38" i="1"/>
  <c r="I38" i="1" s="1"/>
  <c r="Q19" i="1"/>
  <c r="I19" i="1" s="1"/>
  <c r="R9" i="1"/>
  <c r="O9" i="1" s="1"/>
  <c r="O29" i="1"/>
  <c r="R19" i="1" s="1"/>
  <c r="O19" i="1" s="1"/>
  <c r="O48" i="1"/>
  <c r="R38" i="1" s="1"/>
  <c r="O38" i="1" s="1"/>
  <c r="O112" i="1"/>
  <c r="R108" i="1" s="1"/>
  <c r="O108" i="1" s="1"/>
  <c r="Q72" i="1"/>
  <c r="I72" i="1" s="1"/>
  <c r="Q9" i="1"/>
  <c r="I9" i="1" s="1"/>
  <c r="I3" i="1" l="1"/>
  <c r="O2" i="1"/>
</calcChain>
</file>

<file path=xl/sharedStrings.xml><?xml version="1.0" encoding="utf-8"?>
<sst xmlns="http://schemas.openxmlformats.org/spreadsheetml/2006/main" count="504" uniqueCount="210">
  <si>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</si>
  <si>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</si>
  <si>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</si>
  <si>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</si>
  <si>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</si>
  <si>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</si>
  <si>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</si>
  <si>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</si>
  <si>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</si>
  <si>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D.1.2</t>
  </si>
  <si>
    <t>Silnoproudé rozvody a přeložky</t>
  </si>
  <si>
    <t>O1</t>
  </si>
  <si>
    <t>Rozpočet:</t>
  </si>
  <si>
    <t>0,00</t>
  </si>
  <si>
    <t>15,00</t>
  </si>
  <si>
    <t>21,00</t>
  </si>
  <si>
    <t>3</t>
  </si>
  <si>
    <t>2</t>
  </si>
  <si>
    <t>SO 06-06-101</t>
  </si>
  <si>
    <t>Kabelové rozvody nn – část Trnitá – Zvonařka – Větev 1 (Bulvár)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</si>
  <si>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</si>
  <si>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</si>
  <si>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</si>
  <si>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</si>
  <si>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</si>
  <si>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</si>
  <si>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</si>
  <si>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</si>
  <si>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</si>
  <si>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</si>
  <si>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</si>
  <si>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</si>
  <si>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</si>
  <si>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</si>
  <si>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</si>
  <si>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</si>
  <si>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</si>
  <si>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</si>
  <si>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15</t>
  </si>
  <si>
    <t>Poplatky za likvidaci odpadů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</si>
  <si>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</si>
  <si>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</si>
  <si>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</si>
  <si>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</si>
  <si>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</si>
  <si>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</si>
  <si>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TS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</si>
  <si>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</si>
  <si>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015130</t>
  </si>
  <si>
    <t>POPLATKY ZA LIKVIDACŮ ODPADŮ NEKONTAMINOVANÝCH - 17 03 02 VYBOURANÝ ASFALTOVÝ BETON BEZ DEHTU</t>
  </si>
  <si>
    <t>015621</t>
  </si>
  <si>
    <t>POPLATKY ZA LIKVIDACŮ ODPADŮ NEBEZPEČNÝCH - KABELY S PLASTOVOU IZOLACÍ</t>
  </si>
  <si>
    <t>70</t>
  </si>
  <si>
    <t>Všeobecné práce pro silnoproud a slaboproud</t>
  </si>
  <si>
    <t>14</t>
  </si>
  <si>
    <t>701001</t>
  </si>
  <si>
    <t>OZNAČOVACÍ ŠTÍTEK KABELOVÉHO VEDENÍ, SPOJKY NEBO KABELOVÉ SKŘÍNĚ (VČETNĚ OBJÍMKY)</t>
  </si>
  <si>
    <t>KUS</t>
  </si>
  <si>
    <t>1. Položka obsahuje: – pomocné mechanismy2. Položka neobsahuje: X3. Způsob měření:Měří se plocha v metrech čtverečných.</t>
  </si>
  <si>
    <t>702112</t>
  </si>
  <si>
    <t>KABELOVÝ ŽLAB ZEMNÍ VČETNĚ KRYTU SVĚTLÉ ŠÍŘKY PŘES 120 DO 250 MM</t>
  </si>
  <si>
    <t>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</si>
  <si>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</si>
  <si>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16</t>
  </si>
  <si>
    <t>702212</t>
  </si>
  <si>
    <t>KABELOVÁ CHRÁNIČKA ZEMNÍ DN PŘES 100 DO 200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</si>
  <si>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</si>
  <si>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17</t>
  </si>
  <si>
    <t>702312</t>
  </si>
  <si>
    <t>ZAKRYTÍ KABELŮ VÝSTRAŽNOU FÓLIÍ ŠÍŘKY PŘES 20 DO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</si>
  <si>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</si>
  <si>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18</t>
  </si>
  <si>
    <t>709210</t>
  </si>
  <si>
    <t>KŘIŽOVATKA KABELOVÝCH VEDENÍ SE STÁVAJÍCÍ INŽENÝRSKOU SÍTÍ (KABELEM, POTRUBÍM APOD.)</t>
  </si>
  <si>
    <t>19</t>
  </si>
  <si>
    <t>709400</t>
  </si>
  <si>
    <t>ZATAŽENÍ LANKA DO CHRÁNIČKY NEBO ŽLABU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</si>
  <si>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</si>
  <si>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740</t>
  </si>
  <si>
    <t>Zemní práce</t>
  </si>
  <si>
    <t>11090</t>
  </si>
  <si>
    <t>VŠEOBECNÉ VYKLIZENÍ OSTATNÍCH PLOCH</t>
  </si>
  <si>
    <t>M2</t>
  </si>
  <si>
    <t>zahrnuje odstranění všech překážek pro uskutečnění stavby</t>
  </si>
  <si>
    <t>11343</t>
  </si>
  <si>
    <t>ODSTRAN KRYTU ZPEVNĚNÝCH PLOCH S ASFALT POJIVEM VČET PODKLADU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</si>
  <si>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</si>
  <si>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</si>
  <si>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11343B</t>
  </si>
  <si>
    <t>ODSTRAN KRYTU ZPEVNĚNÝCH PLOCH S ASFALT POJIVEM VČET PODKLADU - DOPRAVA</t>
  </si>
  <si>
    <t>tkm</t>
  </si>
  <si>
    <t>Položka zahrnuje samostatnou dopravu suti a vybouraných hmot. Množství se určí jako součin hmotnosti [t] a požadované vzdálenosti [km].</t>
  </si>
  <si>
    <t>7</t>
  </si>
  <si>
    <t>13173</t>
  </si>
  <si>
    <t>HLOUBENÍ JAM ZAPAŽ I NEPAŽ TŘ. 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</si>
  <si>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</si>
  <si>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8</t>
  </si>
  <si>
    <t>13273</t>
  </si>
  <si>
    <t>HLOUBENÍ RÝH ŠÍŘ DO 2M PAŽ I NEPAŽ TŘ. I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</si>
  <si>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</si>
  <si>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</si>
  <si>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</si>
  <si>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</si>
  <si>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</si>
  <si>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</si>
  <si>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</si>
  <si>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11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</si>
  <si>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</si>
  <si>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</si>
  <si>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</si>
  <si>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12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</si>
  <si>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</si>
  <si>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</si>
  <si>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</si>
  <si>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13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</si>
  <si>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</si>
  <si>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</si>
  <si>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</si>
  <si>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40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</si>
  <si>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</si>
  <si>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</si>
  <si>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</si>
  <si>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741</t>
  </si>
  <si>
    <t>Silnoproud - Elektroinstalační materiál, ocelové konstrukce, uzemnění</t>
  </si>
  <si>
    <t>20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</si>
  <si>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</si>
  <si>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</si>
  <si>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</si>
  <si>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21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</si>
  <si>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</si>
  <si>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</si>
  <si>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</si>
  <si>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22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</si>
  <si>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</si>
  <si>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</si>
  <si>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</si>
  <si>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</si>
  <si>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</si>
  <si>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23</t>
  </si>
  <si>
    <t>742H25</t>
  </si>
  <si>
    <t>KABEL NN ČTYŘ- A PĚTIŽÍLOVÝ AL S PLASTOVOU IZOLACÍ OD 150 DO 240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</si>
  <si>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</si>
  <si>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24</t>
  </si>
  <si>
    <t>742L15</t>
  </si>
  <si>
    <t>UKONČENÍ DVOU AŽ PĚTIŽÍLOVÉHO KABELU V ROZVADĚČI NEBO NA PŘÍSTROJI OD 150 DO 240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</si>
  <si>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</si>
  <si>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25</t>
  </si>
  <si>
    <t>742L25</t>
  </si>
  <si>
    <t>UKONČENÍ DVOU AŽ PĚTIŽÍLOVÉHO KABELU KABELOVOU SPOJKOU OD 150 DO 240 MM2</t>
  </si>
  <si>
    <t>26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</si>
  <si>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</si>
  <si>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</si>
  <si>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</si>
  <si>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27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</si>
  <si>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</si>
  <si>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</si>
  <si>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</si>
  <si>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28</t>
  </si>
  <si>
    <t>742Z92</t>
  </si>
  <si>
    <t>DEMONTÁŽ - ODVOZ (NA LIKVIDACI ODPADŮ NEBO JINÉ URČENÉ MÍSTO)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</si>
  <si>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</si>
  <si>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743</t>
  </si>
  <si>
    <t>Silnoproud - Silnoproudá zařízení</t>
  </si>
  <si>
    <t>29</t>
  </si>
  <si>
    <t>743E11</t>
  </si>
  <si>
    <t>SKŘÍŇ ROZPOJOVACÍ POJISTKOVÁ DO 400 A, DO 240 MM2, DO VÝKLENKU S POJISTKOVÝMI SPODKY S 2-4 SADAMI JISTÍCÍCH PRVKŮ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</si>
  <si>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</si>
  <si>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30</t>
  </si>
  <si>
    <t>743E32</t>
  </si>
  <si>
    <t>SKŘÍŇ ROZPOJOVACÍ POJISTKOVÁ - PŘÍPLATEK ZA LIŠTOVÝ ODPÍNAČ</t>
  </si>
  <si>
    <t>1. Položka obsahuje: – veškeré příslušenství včetně zapojení – technický popis viz. projektová dokumentace2. Položka neobsahuje: X3. Způsob měření:Udává se počet kusů kompletní konstrukce nebo práce.</t>
  </si>
  <si>
    <t>747</t>
  </si>
  <si>
    <t>Silnoproud - Zkoušky, revize a HZS</t>
  </si>
  <si>
    <t>31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</si>
  <si>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</si>
  <si>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</si>
  <si>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</si>
  <si>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32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</si>
  <si>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</si>
  <si>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</si>
  <si>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</si>
  <si>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33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</si>
  <si>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</si>
  <si>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</si>
  <si>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</si>
  <si>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34</t>
  </si>
  <si>
    <t>747413</t>
  </si>
  <si>
    <t>MĚŘENÍ ZEMNÍCH ODPORŮ - ZEMNICÍ SÍTĚ DÉLKY PÁSKU DO 100 M</t>
  </si>
  <si>
    <t>1. Položka obsahuje: – cenu za měření dle příslušných norem a předpisů, včetně vystavení protokolu2. Položka neobsahuje: X3. Způsob měření:Udává se počet kusů kompletní konstrukce nebo práce.</t>
  </si>
  <si>
    <t>35</t>
  </si>
  <si>
    <t>747513</t>
  </si>
  <si>
    <t>ZKOUŠKY VODIČŮ A KABELŮ NN PRŮŘEZU ŽÍLY OD 4X150 DO 300 MM2</t>
  </si>
  <si>
    <t>1. Položka obsahuje: – cenu za provedení měření kabelu/ vodiče vč. vyhotovení protokolu2. Položka neobsahuje: X3. Způsob měření:Udává se počet kusů kompletní konstrukce nebo práce.</t>
  </si>
  <si>
    <t>36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</si>
  <si>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</si>
  <si>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</si>
  <si>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</si>
  <si>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</si>
  <si>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37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</si>
  <si>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</si>
  <si>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</si>
  <si>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</si>
  <si>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38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</si>
  <si>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</si>
  <si>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</si>
  <si>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</si>
  <si>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39</t>
  </si>
  <si>
    <t>747707-R</t>
  </si>
  <si>
    <t>PROVOZ MOBILNÍHO NÁHRADNÍHO ZDROJE DO 32 KVA VČ. PRONÁJMU ZDROJE</t>
  </si>
  <si>
    <t>1. Položka obsahuje:  
 – cenu za dobu provozu náhradního zdroje ve stanici / zastávce vč. dovozu na místo určení a zapojení do stávajících rozvodů  
2. Položka neobsahuje:  
 X  
3. Způsob měření:  
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</si>
</sst>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6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</cellStyleXfs>
  <cellXfs count="32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5"/>
  <sheetViews>
    <sheetView tabSelected="1" workbookViewId="0">
      <pane ySplit="8" topLeftCell="A48" activePane="bottomLeft" state="frozen"/>
      <selection pane="bottomLeft" activeCell="G123" sqref="G123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5" max="18" width="9.1796875" hidden="1" customWidth="1"/>
  </cols>
  <sheetData>
    <row r="1" spans="1:18" ht="12.75" customHeight="1" x14ac:dyDescent="0.25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16</v>
      </c>
    </row>
    <row r="2" spans="1:18" ht="25" customHeight="1" x14ac:dyDescent="0.25">
      <c r="B2" s="6"/>
      <c r="C2" s="6"/>
      <c r="D2" s="6"/>
      <c r="E2" s="7" t="s">
        <v>3</v>
      </c>
      <c r="F2" s="6"/>
      <c r="G2" s="6"/>
      <c r="H2" s="10"/>
      <c r="I2" s="10"/>
      <c r="O2">
        <f>0+O9+O19+O38+O72+O82+O101+O108</f>
        <v>0</v>
      </c>
      <c r="P2" t="s">
        <v>16</v>
      </c>
    </row>
    <row r="3" spans="1:18" ht="15" customHeight="1" x14ac:dyDescent="0.3">
      <c r="A3" t="s">
        <v>1</v>
      </c>
      <c r="B3" s="12" t="s">
        <v>4</v>
      </c>
      <c r="C3" s="5" t="s">
        <v>5</v>
      </c>
      <c r="D3" s="4"/>
      <c r="E3" s="13" t="s">
        <v>6</v>
      </c>
      <c r="F3" s="6"/>
      <c r="G3" s="9"/>
      <c r="H3" s="8" t="s">
        <v>18</v>
      </c>
      <c r="I3" s="31">
        <f>0+I9+I19+I38+I72+I82+I101+I108</f>
        <v>0</v>
      </c>
      <c r="O3" t="s">
        <v>13</v>
      </c>
      <c r="P3" t="s">
        <v>17</v>
      </c>
    </row>
    <row r="4" spans="1:18" ht="15" customHeight="1" x14ac:dyDescent="0.3">
      <c r="A4" t="s">
        <v>7</v>
      </c>
      <c r="B4" s="12" t="s">
        <v>8</v>
      </c>
      <c r="C4" s="5" t="s">
        <v>9</v>
      </c>
      <c r="D4" s="4"/>
      <c r="E4" s="13" t="s">
        <v>10</v>
      </c>
      <c r="F4" s="6"/>
      <c r="G4" s="6"/>
      <c r="H4" s="11"/>
      <c r="I4" s="11"/>
      <c r="O4" t="s">
        <v>14</v>
      </c>
      <c r="P4" t="s">
        <v>17</v>
      </c>
    </row>
    <row r="5" spans="1:18" ht="12.75" customHeight="1" x14ac:dyDescent="0.3">
      <c r="A5" t="s">
        <v>11</v>
      </c>
      <c r="B5" s="15" t="s">
        <v>12</v>
      </c>
      <c r="C5" s="3" t="s">
        <v>18</v>
      </c>
      <c r="D5" s="2"/>
      <c r="E5" s="16" t="s">
        <v>19</v>
      </c>
      <c r="F5" s="10"/>
      <c r="G5" s="10"/>
      <c r="H5" s="10"/>
      <c r="I5" s="10"/>
      <c r="O5" t="s">
        <v>15</v>
      </c>
      <c r="P5" t="s">
        <v>17</v>
      </c>
    </row>
    <row r="6" spans="1:18" ht="12.75" customHeight="1" x14ac:dyDescent="0.25">
      <c r="A6" s="1" t="s">
        <v>20</v>
      </c>
      <c r="B6" s="1" t="s">
        <v>22</v>
      </c>
      <c r="C6" s="1" t="s">
        <v>24</v>
      </c>
      <c r="D6" s="1" t="s">
        <v>25</v>
      </c>
      <c r="E6" s="1" t="s">
        <v>26</v>
      </c>
      <c r="F6" s="1" t="s">
        <v>28</v>
      </c>
      <c r="G6" s="1" t="s">
        <v>30</v>
      </c>
      <c r="H6" s="1" t="s">
        <v>32</v>
      </c>
      <c r="I6" s="1"/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14" t="s">
        <v>33</v>
      </c>
      <c r="I7" s="14" t="s">
        <v>35</v>
      </c>
    </row>
    <row r="8" spans="1:18" ht="12.75" customHeight="1" x14ac:dyDescent="0.25">
      <c r="A8" s="14" t="s">
        <v>21</v>
      </c>
      <c r="B8" s="14" t="s">
        <v>23</v>
      </c>
      <c r="C8" s="14" t="s">
        <v>17</v>
      </c>
      <c r="D8" s="14" t="s">
        <v>16</v>
      </c>
      <c r="E8" s="14" t="s">
        <v>27</v>
      </c>
      <c r="F8" s="14" t="s">
        <v>29</v>
      </c>
      <c r="G8" s="14" t="s">
        <v>31</v>
      </c>
      <c r="H8" s="14" t="s">
        <v>34</v>
      </c>
      <c r="I8" s="14" t="s">
        <v>36</v>
      </c>
    </row>
    <row r="9" spans="1:18" ht="12.75" customHeight="1" x14ac:dyDescent="0.3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0+I10+I13+I16</f>
        <v>0</v>
      </c>
      <c r="R9">
        <f>0+O10+O13+O16</f>
        <v>0</v>
      </c>
    </row>
    <row r="10" spans="1:18" ht="25" x14ac:dyDescent="0.25">
      <c r="A10" s="17" t="s">
        <v>40</v>
      </c>
      <c r="B10" s="22" t="s">
        <v>23</v>
      </c>
      <c r="C10" s="22" t="s">
        <v>41</v>
      </c>
      <c r="D10" s="17" t="s">
        <v>42</v>
      </c>
      <c r="E10" s="23" t="s">
        <v>43</v>
      </c>
      <c r="F10" s="24" t="s">
        <v>44</v>
      </c>
      <c r="G10" s="25">
        <v>24</v>
      </c>
      <c r="H10" s="26">
        <v>0</v>
      </c>
      <c r="I10" s="26">
        <f>ROUND(ROUND(H10,2)*ROUND(G10,3),2)</f>
        <v>0</v>
      </c>
      <c r="O10">
        <f>(I10*21)/100</f>
        <v>0</v>
      </c>
      <c r="P10" t="s">
        <v>17</v>
      </c>
    </row>
    <row r="11" spans="1:18" ht="12.5" x14ac:dyDescent="0.25">
      <c r="A11" s="27" t="s">
        <v>45</v>
      </c>
      <c r="E11" s="28" t="s">
        <v>42</v>
      </c>
    </row>
    <row r="12" spans="1:18" ht="87.5" x14ac:dyDescent="0.25">
      <c r="A12" t="s">
        <v>46</v>
      </c>
      <c r="E12" s="28" t="s">
        <v>47</v>
      </c>
    </row>
    <row r="13" spans="1:18" ht="25" x14ac:dyDescent="0.25">
      <c r="A13" s="17" t="s">
        <v>40</v>
      </c>
      <c r="B13" s="22" t="s">
        <v>17</v>
      </c>
      <c r="C13" s="22" t="s">
        <v>48</v>
      </c>
      <c r="D13" s="17" t="s">
        <v>42</v>
      </c>
      <c r="E13" s="23" t="s">
        <v>49</v>
      </c>
      <c r="F13" s="24" t="s">
        <v>44</v>
      </c>
      <c r="G13" s="25">
        <v>5.5</v>
      </c>
      <c r="H13" s="26">
        <v>0</v>
      </c>
      <c r="I13" s="26">
        <f>ROUND(ROUND(H13,2)*ROUND(G13,3),2)</f>
        <v>0</v>
      </c>
      <c r="O13">
        <f>(I13*21)/100</f>
        <v>0</v>
      </c>
      <c r="P13" t="s">
        <v>17</v>
      </c>
    </row>
    <row r="14" spans="1:18" ht="12.5" x14ac:dyDescent="0.25">
      <c r="A14" s="27" t="s">
        <v>45</v>
      </c>
      <c r="E14" s="28" t="s">
        <v>42</v>
      </c>
    </row>
    <row r="15" spans="1:18" ht="87.5" x14ac:dyDescent="0.25">
      <c r="A15" t="s">
        <v>46</v>
      </c>
      <c r="E15" s="28" t="s">
        <v>47</v>
      </c>
    </row>
    <row r="16" spans="1:18" ht="25" x14ac:dyDescent="0.25">
      <c r="A16" s="17" t="s">
        <v>40</v>
      </c>
      <c r="B16" s="22" t="s">
        <v>16</v>
      </c>
      <c r="C16" s="22" t="s">
        <v>50</v>
      </c>
      <c r="D16" s="17" t="s">
        <v>42</v>
      </c>
      <c r="E16" s="23" t="s">
        <v>51</v>
      </c>
      <c r="F16" s="24" t="s">
        <v>44</v>
      </c>
      <c r="G16" s="25">
        <v>0.2</v>
      </c>
      <c r="H16" s="26">
        <v>0</v>
      </c>
      <c r="I16" s="26">
        <f>ROUND(ROUND(H16,2)*ROUND(G16,3),2)</f>
        <v>0</v>
      </c>
      <c r="O16">
        <f>(I16*21)/100</f>
        <v>0</v>
      </c>
      <c r="P16" t="s">
        <v>17</v>
      </c>
    </row>
    <row r="17" spans="1:18" ht="12.5" x14ac:dyDescent="0.25">
      <c r="A17" s="27" t="s">
        <v>45</v>
      </c>
      <c r="E17" s="28" t="s">
        <v>42</v>
      </c>
    </row>
    <row r="18" spans="1:18" ht="87.5" x14ac:dyDescent="0.25">
      <c r="A18" t="s">
        <v>46</v>
      </c>
      <c r="E18" s="28" t="s">
        <v>47</v>
      </c>
    </row>
    <row r="19" spans="1:18" ht="12.75" customHeight="1" x14ac:dyDescent="0.3">
      <c r="A19" s="10" t="s">
        <v>37</v>
      </c>
      <c r="B19" s="10"/>
      <c r="C19" s="29" t="s">
        <v>52</v>
      </c>
      <c r="D19" s="10"/>
      <c r="E19" s="20" t="s">
        <v>53</v>
      </c>
      <c r="F19" s="10"/>
      <c r="G19" s="10"/>
      <c r="H19" s="10"/>
      <c r="I19" s="30">
        <f>0+Q19</f>
        <v>0</v>
      </c>
      <c r="O19">
        <f>0+R19</f>
        <v>0</v>
      </c>
      <c r="Q19">
        <f>0+I20+I23+I26+I29+I32+I35</f>
        <v>0</v>
      </c>
      <c r="R19">
        <f>0+O20+O23+O26+O29+O32+O35</f>
        <v>0</v>
      </c>
    </row>
    <row r="20" spans="1:18" ht="25" x14ac:dyDescent="0.25">
      <c r="A20" s="17" t="s">
        <v>40</v>
      </c>
      <c r="B20" s="22" t="s">
        <v>54</v>
      </c>
      <c r="C20" s="22" t="s">
        <v>55</v>
      </c>
      <c r="D20" s="17" t="s">
        <v>42</v>
      </c>
      <c r="E20" s="23" t="s">
        <v>56</v>
      </c>
      <c r="F20" s="24" t="s">
        <v>57</v>
      </c>
      <c r="G20" s="25">
        <v>6</v>
      </c>
      <c r="H20" s="26">
        <v>0</v>
      </c>
      <c r="I20" s="26">
        <f>ROUND(ROUND(H20,2)*ROUND(G20,3),2)</f>
        <v>0</v>
      </c>
      <c r="O20">
        <f>(I20*21)/100</f>
        <v>0</v>
      </c>
      <c r="P20" t="s">
        <v>17</v>
      </c>
    </row>
    <row r="21" spans="1:18" ht="12.5" x14ac:dyDescent="0.25">
      <c r="A21" s="27" t="s">
        <v>45</v>
      </c>
      <c r="E21" s="28" t="s">
        <v>42</v>
      </c>
    </row>
    <row r="22" spans="1:18" ht="25" x14ac:dyDescent="0.25">
      <c r="A22" t="s">
        <v>46</v>
      </c>
      <c r="E22" s="28" t="s">
        <v>58</v>
      </c>
    </row>
    <row r="23" spans="1:18" ht="12.5" x14ac:dyDescent="0.25">
      <c r="A23" s="17" t="s">
        <v>40</v>
      </c>
      <c r="B23" s="22" t="s">
        <v>38</v>
      </c>
      <c r="C23" s="22" t="s">
        <v>59</v>
      </c>
      <c r="D23" s="17" t="s">
        <v>42</v>
      </c>
      <c r="E23" s="23" t="s">
        <v>60</v>
      </c>
      <c r="F23" s="24" t="s">
        <v>61</v>
      </c>
      <c r="G23" s="25">
        <v>274</v>
      </c>
      <c r="H23" s="26">
        <v>0</v>
      </c>
      <c r="I23" s="26">
        <f>ROUND(ROUND(H23,2)*ROUND(G23,3),2)</f>
        <v>0</v>
      </c>
      <c r="O23">
        <f>(I23*21)/100</f>
        <v>0</v>
      </c>
      <c r="P23" t="s">
        <v>17</v>
      </c>
    </row>
    <row r="24" spans="1:18" ht="12.5" x14ac:dyDescent="0.25">
      <c r="A24" s="27" t="s">
        <v>45</v>
      </c>
      <c r="E24" s="28" t="s">
        <v>42</v>
      </c>
    </row>
    <row r="25" spans="1:18" ht="50" x14ac:dyDescent="0.25">
      <c r="A25" t="s">
        <v>46</v>
      </c>
      <c r="E25" s="28" t="s">
        <v>62</v>
      </c>
    </row>
    <row r="26" spans="1:18" ht="12.5" x14ac:dyDescent="0.25">
      <c r="A26" s="17" t="s">
        <v>40</v>
      </c>
      <c r="B26" s="22" t="s">
        <v>63</v>
      </c>
      <c r="C26" s="22" t="s">
        <v>64</v>
      </c>
      <c r="D26" s="17" t="s">
        <v>42</v>
      </c>
      <c r="E26" s="23" t="s">
        <v>65</v>
      </c>
      <c r="F26" s="24" t="s">
        <v>61</v>
      </c>
      <c r="G26" s="25">
        <v>66</v>
      </c>
      <c r="H26" s="26">
        <v>0</v>
      </c>
      <c r="I26" s="26">
        <f>ROUND(ROUND(H26,2)*ROUND(G26,3),2)</f>
        <v>0</v>
      </c>
      <c r="O26">
        <f>(I26*21)/100</f>
        <v>0</v>
      </c>
      <c r="P26" t="s">
        <v>17</v>
      </c>
    </row>
    <row r="27" spans="1:18" ht="12.5" x14ac:dyDescent="0.25">
      <c r="A27" s="27" t="s">
        <v>45</v>
      </c>
      <c r="E27" s="28" t="s">
        <v>42</v>
      </c>
    </row>
    <row r="28" spans="1:18" ht="50" x14ac:dyDescent="0.25">
      <c r="A28" t="s">
        <v>46</v>
      </c>
      <c r="E28" s="28" t="s">
        <v>66</v>
      </c>
    </row>
    <row r="29" spans="1:18" ht="12.5" x14ac:dyDescent="0.25">
      <c r="A29" s="17" t="s">
        <v>40</v>
      </c>
      <c r="B29" s="22" t="s">
        <v>67</v>
      </c>
      <c r="C29" s="22" t="s">
        <v>68</v>
      </c>
      <c r="D29" s="17" t="s">
        <v>42</v>
      </c>
      <c r="E29" s="23" t="s">
        <v>69</v>
      </c>
      <c r="F29" s="24" t="s">
        <v>61</v>
      </c>
      <c r="G29" s="25">
        <v>274</v>
      </c>
      <c r="H29" s="26">
        <v>0</v>
      </c>
      <c r="I29" s="26">
        <f>ROUND(ROUND(H29,2)*ROUND(G29,3),2)</f>
        <v>0</v>
      </c>
      <c r="O29">
        <f>(I29*21)/100</f>
        <v>0</v>
      </c>
      <c r="P29" t="s">
        <v>17</v>
      </c>
    </row>
    <row r="30" spans="1:18" ht="12.5" x14ac:dyDescent="0.25">
      <c r="A30" s="27" t="s">
        <v>45</v>
      </c>
      <c r="E30" s="28" t="s">
        <v>42</v>
      </c>
    </row>
    <row r="31" spans="1:18" ht="75" x14ac:dyDescent="0.25">
      <c r="A31" t="s">
        <v>46</v>
      </c>
      <c r="E31" s="28" t="s">
        <v>70</v>
      </c>
    </row>
    <row r="32" spans="1:18" ht="25" x14ac:dyDescent="0.25">
      <c r="A32" s="17" t="s">
        <v>40</v>
      </c>
      <c r="B32" s="22" t="s">
        <v>71</v>
      </c>
      <c r="C32" s="22" t="s">
        <v>72</v>
      </c>
      <c r="D32" s="17" t="s">
        <v>42</v>
      </c>
      <c r="E32" s="23" t="s">
        <v>73</v>
      </c>
      <c r="F32" s="24" t="s">
        <v>57</v>
      </c>
      <c r="G32" s="25">
        <v>10</v>
      </c>
      <c r="H32" s="26">
        <v>0</v>
      </c>
      <c r="I32" s="26">
        <f>ROUND(ROUND(H32,2)*ROUND(G32,3),2)</f>
        <v>0</v>
      </c>
      <c r="O32">
        <f>(I32*21)/100</f>
        <v>0</v>
      </c>
      <c r="P32" t="s">
        <v>17</v>
      </c>
    </row>
    <row r="33" spans="1:18" ht="12.5" x14ac:dyDescent="0.25">
      <c r="A33" s="27" t="s">
        <v>45</v>
      </c>
      <c r="E33" s="28" t="s">
        <v>42</v>
      </c>
    </row>
    <row r="34" spans="1:18" ht="50" x14ac:dyDescent="0.25">
      <c r="A34" t="s">
        <v>46</v>
      </c>
      <c r="E34" s="28" t="s">
        <v>62</v>
      </c>
    </row>
    <row r="35" spans="1:18" ht="12.5" x14ac:dyDescent="0.25">
      <c r="A35" s="17" t="s">
        <v>40</v>
      </c>
      <c r="B35" s="22" t="s">
        <v>74</v>
      </c>
      <c r="C35" s="22" t="s">
        <v>75</v>
      </c>
      <c r="D35" s="17" t="s">
        <v>42</v>
      </c>
      <c r="E35" s="23" t="s">
        <v>76</v>
      </c>
      <c r="F35" s="24" t="s">
        <v>61</v>
      </c>
      <c r="G35" s="25">
        <v>66</v>
      </c>
      <c r="H35" s="26">
        <v>0</v>
      </c>
      <c r="I35" s="26">
        <f>ROUND(ROUND(H35,2)*ROUND(G35,3),2)</f>
        <v>0</v>
      </c>
      <c r="O35">
        <f>(I35*21)/100</f>
        <v>0</v>
      </c>
      <c r="P35" t="s">
        <v>17</v>
      </c>
    </row>
    <row r="36" spans="1:18" ht="12.5" x14ac:dyDescent="0.25">
      <c r="A36" s="27" t="s">
        <v>45</v>
      </c>
      <c r="E36" s="28" t="s">
        <v>42</v>
      </c>
    </row>
    <row r="37" spans="1:18" ht="62.5" x14ac:dyDescent="0.25">
      <c r="A37" t="s">
        <v>46</v>
      </c>
      <c r="E37" s="28" t="s">
        <v>77</v>
      </c>
    </row>
    <row r="38" spans="1:18" ht="12.75" customHeight="1" x14ac:dyDescent="0.3">
      <c r="A38" s="10" t="s">
        <v>37</v>
      </c>
      <c r="B38" s="10"/>
      <c r="C38" s="29" t="s">
        <v>78</v>
      </c>
      <c r="D38" s="10"/>
      <c r="E38" s="20" t="s">
        <v>79</v>
      </c>
      <c r="F38" s="10"/>
      <c r="G38" s="10"/>
      <c r="H38" s="10"/>
      <c r="I38" s="30">
        <f>0+Q38</f>
        <v>0</v>
      </c>
      <c r="O38">
        <f>0+R38</f>
        <v>0</v>
      </c>
      <c r="Q38">
        <f>0+I39+I42+I45+I48+I51+I54+I57+I60+I63+I66+I69</f>
        <v>0</v>
      </c>
      <c r="R38">
        <f>0+O39+O42+O45+O48+O51+O54+O57+O60+O63+O66+O69</f>
        <v>0</v>
      </c>
    </row>
    <row r="39" spans="1:18" ht="12.5" x14ac:dyDescent="0.25">
      <c r="A39" s="17" t="s">
        <v>40</v>
      </c>
      <c r="B39" s="22" t="s">
        <v>27</v>
      </c>
      <c r="C39" s="22" t="s">
        <v>80</v>
      </c>
      <c r="D39" s="17" t="s">
        <v>42</v>
      </c>
      <c r="E39" s="23" t="s">
        <v>81</v>
      </c>
      <c r="F39" s="24" t="s">
        <v>82</v>
      </c>
      <c r="G39" s="25">
        <v>315</v>
      </c>
      <c r="H39" s="26">
        <v>0</v>
      </c>
      <c r="I39" s="26">
        <f>ROUND(ROUND(H39,2)*ROUND(G39,3),2)</f>
        <v>0</v>
      </c>
      <c r="O39">
        <f>(I39*21)/100</f>
        <v>0</v>
      </c>
      <c r="P39" t="s">
        <v>17</v>
      </c>
    </row>
    <row r="40" spans="1:18" ht="12.5" x14ac:dyDescent="0.25">
      <c r="A40" s="27" t="s">
        <v>45</v>
      </c>
      <c r="E40" s="28" t="s">
        <v>42</v>
      </c>
    </row>
    <row r="41" spans="1:18" ht="12.5" x14ac:dyDescent="0.25">
      <c r="A41" t="s">
        <v>46</v>
      </c>
      <c r="E41" s="28" t="s">
        <v>83</v>
      </c>
    </row>
    <row r="42" spans="1:18" ht="12.5" x14ac:dyDescent="0.25">
      <c r="A42" s="17" t="s">
        <v>40</v>
      </c>
      <c r="B42" s="22" t="s">
        <v>29</v>
      </c>
      <c r="C42" s="22" t="s">
        <v>84</v>
      </c>
      <c r="D42" s="17" t="s">
        <v>42</v>
      </c>
      <c r="E42" s="23" t="s">
        <v>85</v>
      </c>
      <c r="F42" s="24" t="s">
        <v>86</v>
      </c>
      <c r="G42" s="25">
        <v>4</v>
      </c>
      <c r="H42" s="26">
        <v>0</v>
      </c>
      <c r="I42" s="26">
        <f>ROUND(ROUND(H42,2)*ROUND(G42,3),2)</f>
        <v>0</v>
      </c>
      <c r="O42">
        <f>(I42*21)/100</f>
        <v>0</v>
      </c>
      <c r="P42" t="s">
        <v>17</v>
      </c>
    </row>
    <row r="43" spans="1:18" ht="12.5" x14ac:dyDescent="0.25">
      <c r="A43" s="27" t="s">
        <v>45</v>
      </c>
      <c r="E43" s="28" t="s">
        <v>42</v>
      </c>
    </row>
    <row r="44" spans="1:18" ht="62.5" x14ac:dyDescent="0.25">
      <c r="A44" t="s">
        <v>46</v>
      </c>
      <c r="E44" s="28" t="s">
        <v>87</v>
      </c>
    </row>
    <row r="45" spans="1:18" ht="25" x14ac:dyDescent="0.25">
      <c r="A45" s="17" t="s">
        <v>40</v>
      </c>
      <c r="B45" s="22" t="s">
        <v>31</v>
      </c>
      <c r="C45" s="22" t="s">
        <v>88</v>
      </c>
      <c r="D45" s="17" t="s">
        <v>42</v>
      </c>
      <c r="E45" s="23" t="s">
        <v>89</v>
      </c>
      <c r="F45" s="24" t="s">
        <v>90</v>
      </c>
      <c r="G45" s="25">
        <v>110</v>
      </c>
      <c r="H45" s="26">
        <v>0</v>
      </c>
      <c r="I45" s="26">
        <f>ROUND(ROUND(H45,2)*ROUND(G45,3),2)</f>
        <v>0</v>
      </c>
      <c r="O45">
        <f>(I45*21)/100</f>
        <v>0</v>
      </c>
      <c r="P45" t="s">
        <v>17</v>
      </c>
    </row>
    <row r="46" spans="1:18" ht="12.5" x14ac:dyDescent="0.25">
      <c r="A46" s="27" t="s">
        <v>45</v>
      </c>
      <c r="E46" s="28" t="s">
        <v>42</v>
      </c>
    </row>
    <row r="47" spans="1:18" ht="25" x14ac:dyDescent="0.25">
      <c r="A47" t="s">
        <v>46</v>
      </c>
      <c r="E47" s="28" t="s">
        <v>91</v>
      </c>
    </row>
    <row r="48" spans="1:18" ht="12.5" x14ac:dyDescent="0.25">
      <c r="A48" s="17" t="s">
        <v>40</v>
      </c>
      <c r="B48" s="22" t="s">
        <v>92</v>
      </c>
      <c r="C48" s="22" t="s">
        <v>93</v>
      </c>
      <c r="D48" s="17" t="s">
        <v>42</v>
      </c>
      <c r="E48" s="23" t="s">
        <v>94</v>
      </c>
      <c r="F48" s="24" t="s">
        <v>86</v>
      </c>
      <c r="G48" s="25">
        <v>0.5</v>
      </c>
      <c r="H48" s="26">
        <v>0</v>
      </c>
      <c r="I48" s="26">
        <f>ROUND(ROUND(H48,2)*ROUND(G48,3),2)</f>
        <v>0</v>
      </c>
      <c r="O48">
        <f>(I48*21)/100</f>
        <v>0</v>
      </c>
      <c r="P48" t="s">
        <v>17</v>
      </c>
    </row>
    <row r="49" spans="1:16" ht="12.5" x14ac:dyDescent="0.25">
      <c r="A49" s="27" t="s">
        <v>45</v>
      </c>
      <c r="E49" s="28" t="s">
        <v>42</v>
      </c>
    </row>
    <row r="50" spans="1:16" ht="212.5" x14ac:dyDescent="0.25">
      <c r="A50" t="s">
        <v>46</v>
      </c>
      <c r="E50" s="28" t="s">
        <v>95</v>
      </c>
    </row>
    <row r="51" spans="1:16" ht="12.5" x14ac:dyDescent="0.25">
      <c r="A51" s="17" t="s">
        <v>40</v>
      </c>
      <c r="B51" s="22" t="s">
        <v>96</v>
      </c>
      <c r="C51" s="22" t="s">
        <v>97</v>
      </c>
      <c r="D51" s="17" t="s">
        <v>42</v>
      </c>
      <c r="E51" s="23" t="s">
        <v>98</v>
      </c>
      <c r="F51" s="24" t="s">
        <v>86</v>
      </c>
      <c r="G51" s="25">
        <v>80</v>
      </c>
      <c r="H51" s="26">
        <v>0</v>
      </c>
      <c r="I51" s="26">
        <f>ROUND(ROUND(H51,2)*ROUND(G51,3),2)</f>
        <v>0</v>
      </c>
      <c r="O51">
        <f>(I51*21)/100</f>
        <v>0</v>
      </c>
      <c r="P51" t="s">
        <v>17</v>
      </c>
    </row>
    <row r="52" spans="1:16" ht="12.5" x14ac:dyDescent="0.25">
      <c r="A52" s="27" t="s">
        <v>45</v>
      </c>
      <c r="E52" s="28" t="s">
        <v>42</v>
      </c>
    </row>
    <row r="53" spans="1:16" ht="212.5" x14ac:dyDescent="0.25">
      <c r="A53" t="s">
        <v>46</v>
      </c>
      <c r="E53" s="28" t="s">
        <v>95</v>
      </c>
    </row>
    <row r="54" spans="1:16" ht="12.5" x14ac:dyDescent="0.25">
      <c r="A54" s="17" t="s">
        <v>40</v>
      </c>
      <c r="B54" s="22" t="s">
        <v>34</v>
      </c>
      <c r="C54" s="22" t="s">
        <v>99</v>
      </c>
      <c r="D54" s="17" t="s">
        <v>42</v>
      </c>
      <c r="E54" s="23" t="s">
        <v>100</v>
      </c>
      <c r="F54" s="24" t="s">
        <v>101</v>
      </c>
      <c r="G54" s="25">
        <v>280</v>
      </c>
      <c r="H54" s="26">
        <v>0</v>
      </c>
      <c r="I54" s="26">
        <f>ROUND(ROUND(H54,2)*ROUND(G54,3),2)</f>
        <v>0</v>
      </c>
      <c r="O54">
        <f>(I54*21)/100</f>
        <v>0</v>
      </c>
      <c r="P54" t="s">
        <v>17</v>
      </c>
    </row>
    <row r="55" spans="1:16" ht="12.5" x14ac:dyDescent="0.25">
      <c r="A55" s="27" t="s">
        <v>45</v>
      </c>
      <c r="E55" s="28" t="s">
        <v>42</v>
      </c>
    </row>
    <row r="56" spans="1:16" ht="25" x14ac:dyDescent="0.25">
      <c r="A56" t="s">
        <v>46</v>
      </c>
      <c r="E56" s="28" t="s">
        <v>102</v>
      </c>
    </row>
    <row r="57" spans="1:16" ht="12.5" x14ac:dyDescent="0.25">
      <c r="A57" s="17" t="s">
        <v>40</v>
      </c>
      <c r="B57" s="22" t="s">
        <v>36</v>
      </c>
      <c r="C57" s="22" t="s">
        <v>103</v>
      </c>
      <c r="D57" s="17" t="s">
        <v>42</v>
      </c>
      <c r="E57" s="23" t="s">
        <v>104</v>
      </c>
      <c r="F57" s="24" t="s">
        <v>86</v>
      </c>
      <c r="G57" s="25">
        <v>66.5</v>
      </c>
      <c r="H57" s="26">
        <v>0</v>
      </c>
      <c r="I57" s="26">
        <f>ROUND(ROUND(H57,2)*ROUND(G57,3),2)</f>
        <v>0</v>
      </c>
      <c r="O57">
        <f>(I57*21)/100</f>
        <v>0</v>
      </c>
      <c r="P57" t="s">
        <v>17</v>
      </c>
    </row>
    <row r="58" spans="1:16" ht="12.5" x14ac:dyDescent="0.25">
      <c r="A58" s="27" t="s">
        <v>45</v>
      </c>
      <c r="E58" s="28" t="s">
        <v>42</v>
      </c>
    </row>
    <row r="59" spans="1:16" ht="150" x14ac:dyDescent="0.25">
      <c r="A59" t="s">
        <v>46</v>
      </c>
      <c r="E59" s="28" t="s">
        <v>105</v>
      </c>
    </row>
    <row r="60" spans="1:16" ht="12.5" x14ac:dyDescent="0.25">
      <c r="A60" s="17" t="s">
        <v>40</v>
      </c>
      <c r="B60" s="22" t="s">
        <v>106</v>
      </c>
      <c r="C60" s="22" t="s">
        <v>107</v>
      </c>
      <c r="D60" s="17" t="s">
        <v>42</v>
      </c>
      <c r="E60" s="23" t="s">
        <v>108</v>
      </c>
      <c r="F60" s="24" t="s">
        <v>82</v>
      </c>
      <c r="G60" s="25">
        <v>315</v>
      </c>
      <c r="H60" s="26">
        <v>0</v>
      </c>
      <c r="I60" s="26">
        <f>ROUND(ROUND(H60,2)*ROUND(G60,3),2)</f>
        <v>0</v>
      </c>
      <c r="O60">
        <f>(I60*21)/100</f>
        <v>0</v>
      </c>
      <c r="P60" t="s">
        <v>17</v>
      </c>
    </row>
    <row r="61" spans="1:16" ht="12.5" x14ac:dyDescent="0.25">
      <c r="A61" s="27" t="s">
        <v>45</v>
      </c>
      <c r="E61" s="28" t="s">
        <v>42</v>
      </c>
    </row>
    <row r="62" spans="1:16" ht="37.5" x14ac:dyDescent="0.25">
      <c r="A62" t="s">
        <v>46</v>
      </c>
      <c r="E62" s="28" t="s">
        <v>109</v>
      </c>
    </row>
    <row r="63" spans="1:16" ht="12.5" x14ac:dyDescent="0.25">
      <c r="A63" s="17" t="s">
        <v>40</v>
      </c>
      <c r="B63" s="22" t="s">
        <v>110</v>
      </c>
      <c r="C63" s="22" t="s">
        <v>111</v>
      </c>
      <c r="D63" s="17" t="s">
        <v>42</v>
      </c>
      <c r="E63" s="23" t="s">
        <v>112</v>
      </c>
      <c r="F63" s="24" t="s">
        <v>82</v>
      </c>
      <c r="G63" s="25">
        <v>120</v>
      </c>
      <c r="H63" s="26">
        <v>0</v>
      </c>
      <c r="I63" s="26">
        <f>ROUND(ROUND(H63,2)*ROUND(G63,3),2)</f>
        <v>0</v>
      </c>
      <c r="O63">
        <f>(I63*21)/100</f>
        <v>0</v>
      </c>
      <c r="P63" t="s">
        <v>17</v>
      </c>
    </row>
    <row r="64" spans="1:16" ht="12.5" x14ac:dyDescent="0.25">
      <c r="A64" s="27" t="s">
        <v>45</v>
      </c>
      <c r="E64" s="28" t="s">
        <v>42</v>
      </c>
    </row>
    <row r="65" spans="1:18" ht="25" x14ac:dyDescent="0.25">
      <c r="A65" t="s">
        <v>46</v>
      </c>
      <c r="E65" s="28" t="s">
        <v>113</v>
      </c>
    </row>
    <row r="66" spans="1:18" ht="12.5" x14ac:dyDescent="0.25">
      <c r="A66" s="17" t="s">
        <v>40</v>
      </c>
      <c r="B66" s="22" t="s">
        <v>114</v>
      </c>
      <c r="C66" s="22" t="s">
        <v>115</v>
      </c>
      <c r="D66" s="17" t="s">
        <v>42</v>
      </c>
      <c r="E66" s="23" t="s">
        <v>116</v>
      </c>
      <c r="F66" s="24" t="s">
        <v>86</v>
      </c>
      <c r="G66" s="25">
        <v>5</v>
      </c>
      <c r="H66" s="26">
        <v>0</v>
      </c>
      <c r="I66" s="26">
        <f>ROUND(ROUND(H66,2)*ROUND(G66,3),2)</f>
        <v>0</v>
      </c>
      <c r="O66">
        <f>(I66*21)/100</f>
        <v>0</v>
      </c>
      <c r="P66" t="s">
        <v>17</v>
      </c>
    </row>
    <row r="67" spans="1:18" ht="12.5" x14ac:dyDescent="0.25">
      <c r="A67" s="27" t="s">
        <v>45</v>
      </c>
      <c r="E67" s="28" t="s">
        <v>42</v>
      </c>
    </row>
    <row r="68" spans="1:18" ht="37.5" x14ac:dyDescent="0.25">
      <c r="A68" t="s">
        <v>46</v>
      </c>
      <c r="E68" s="28" t="s">
        <v>117</v>
      </c>
    </row>
    <row r="69" spans="1:18" ht="12.5" x14ac:dyDescent="0.25">
      <c r="A69" s="17" t="s">
        <v>40</v>
      </c>
      <c r="B69" s="22" t="s">
        <v>118</v>
      </c>
      <c r="C69" s="22" t="s">
        <v>119</v>
      </c>
      <c r="D69" s="17" t="s">
        <v>42</v>
      </c>
      <c r="E69" s="23" t="s">
        <v>120</v>
      </c>
      <c r="F69" s="24" t="s">
        <v>86</v>
      </c>
      <c r="G69" s="25">
        <v>5</v>
      </c>
      <c r="H69" s="26">
        <v>0</v>
      </c>
      <c r="I69" s="26">
        <f>ROUND(ROUND(H69,2)*ROUND(G69,3),2)</f>
        <v>0</v>
      </c>
      <c r="O69">
        <f>(I69*21)/100</f>
        <v>0</v>
      </c>
      <c r="P69" t="s">
        <v>17</v>
      </c>
    </row>
    <row r="70" spans="1:18" ht="12.5" x14ac:dyDescent="0.25">
      <c r="A70" s="27" t="s">
        <v>45</v>
      </c>
      <c r="E70" s="28" t="s">
        <v>42</v>
      </c>
    </row>
    <row r="71" spans="1:18" ht="262.5" x14ac:dyDescent="0.25">
      <c r="A71" t="s">
        <v>46</v>
      </c>
      <c r="E71" s="28" t="s">
        <v>121</v>
      </c>
    </row>
    <row r="72" spans="1:18" ht="12.75" customHeight="1" x14ac:dyDescent="0.3">
      <c r="A72" s="10" t="s">
        <v>37</v>
      </c>
      <c r="B72" s="10"/>
      <c r="C72" s="29" t="s">
        <v>122</v>
      </c>
      <c r="D72" s="10"/>
      <c r="E72" s="20" t="s">
        <v>123</v>
      </c>
      <c r="F72" s="10"/>
      <c r="G72" s="10"/>
      <c r="H72" s="10"/>
      <c r="I72" s="30">
        <f>0+Q72</f>
        <v>0</v>
      </c>
      <c r="O72">
        <f>0+R72</f>
        <v>0</v>
      </c>
      <c r="Q72">
        <f>0+I73+I76+I79</f>
        <v>0</v>
      </c>
      <c r="R72">
        <f>0+O73+O76+O79</f>
        <v>0</v>
      </c>
    </row>
    <row r="73" spans="1:18" ht="12.5" x14ac:dyDescent="0.25">
      <c r="A73" s="17" t="s">
        <v>40</v>
      </c>
      <c r="B73" s="22" t="s">
        <v>124</v>
      </c>
      <c r="C73" s="22" t="s">
        <v>125</v>
      </c>
      <c r="D73" s="17" t="s">
        <v>42</v>
      </c>
      <c r="E73" s="23" t="s">
        <v>126</v>
      </c>
      <c r="F73" s="24" t="s">
        <v>61</v>
      </c>
      <c r="G73" s="25">
        <v>75</v>
      </c>
      <c r="H73" s="26">
        <v>0</v>
      </c>
      <c r="I73" s="26">
        <f>ROUND(ROUND(H73,2)*ROUND(G73,3),2)</f>
        <v>0</v>
      </c>
      <c r="O73">
        <f>(I73*21)/100</f>
        <v>0</v>
      </c>
      <c r="P73" t="s">
        <v>17</v>
      </c>
    </row>
    <row r="74" spans="1:18" ht="12.5" x14ac:dyDescent="0.25">
      <c r="A74" s="27" t="s">
        <v>45</v>
      </c>
      <c r="E74" s="28" t="s">
        <v>42</v>
      </c>
    </row>
    <row r="75" spans="1:18" ht="50" x14ac:dyDescent="0.25">
      <c r="A75" t="s">
        <v>46</v>
      </c>
      <c r="E75" s="28" t="s">
        <v>127</v>
      </c>
    </row>
    <row r="76" spans="1:18" ht="12.5" x14ac:dyDescent="0.25">
      <c r="A76" s="17" t="s">
        <v>40</v>
      </c>
      <c r="B76" s="22" t="s">
        <v>128</v>
      </c>
      <c r="C76" s="22" t="s">
        <v>129</v>
      </c>
      <c r="D76" s="17" t="s">
        <v>42</v>
      </c>
      <c r="E76" s="23" t="s">
        <v>130</v>
      </c>
      <c r="F76" s="24" t="s">
        <v>57</v>
      </c>
      <c r="G76" s="25">
        <v>4</v>
      </c>
      <c r="H76" s="26">
        <v>0</v>
      </c>
      <c r="I76" s="26">
        <f>ROUND(ROUND(H76,2)*ROUND(G76,3),2)</f>
        <v>0</v>
      </c>
      <c r="O76">
        <f>(I76*21)/100</f>
        <v>0</v>
      </c>
      <c r="P76" t="s">
        <v>17</v>
      </c>
    </row>
    <row r="77" spans="1:18" ht="12.5" x14ac:dyDescent="0.25">
      <c r="A77" s="27" t="s">
        <v>45</v>
      </c>
      <c r="E77" s="28" t="s">
        <v>42</v>
      </c>
    </row>
    <row r="78" spans="1:18" ht="37.5" x14ac:dyDescent="0.25">
      <c r="A78" t="s">
        <v>46</v>
      </c>
      <c r="E78" s="28" t="s">
        <v>131</v>
      </c>
    </row>
    <row r="79" spans="1:18" ht="12.5" x14ac:dyDescent="0.25">
      <c r="A79" s="17" t="s">
        <v>40</v>
      </c>
      <c r="B79" s="22" t="s">
        <v>132</v>
      </c>
      <c r="C79" s="22" t="s">
        <v>133</v>
      </c>
      <c r="D79" s="17" t="s">
        <v>42</v>
      </c>
      <c r="E79" s="23" t="s">
        <v>134</v>
      </c>
      <c r="F79" s="24" t="s">
        <v>57</v>
      </c>
      <c r="G79" s="25">
        <v>2</v>
      </c>
      <c r="H79" s="26">
        <v>0</v>
      </c>
      <c r="I79" s="26">
        <f>ROUND(ROUND(H79,2)*ROUND(G79,3),2)</f>
        <v>0</v>
      </c>
      <c r="O79">
        <f>(I79*21)/100</f>
        <v>0</v>
      </c>
      <c r="P79" t="s">
        <v>17</v>
      </c>
    </row>
    <row r="80" spans="1:18" ht="12.5" x14ac:dyDescent="0.25">
      <c r="A80" s="27" t="s">
        <v>45</v>
      </c>
      <c r="E80" s="28" t="s">
        <v>42</v>
      </c>
    </row>
    <row r="81" spans="1:18" ht="50" x14ac:dyDescent="0.25">
      <c r="A81" t="s">
        <v>46</v>
      </c>
      <c r="E81" s="28" t="s">
        <v>135</v>
      </c>
    </row>
    <row r="82" spans="1:18" ht="12.75" customHeight="1" x14ac:dyDescent="0.3">
      <c r="A82" s="10" t="s">
        <v>37</v>
      </c>
      <c r="B82" s="10"/>
      <c r="C82" s="29" t="s">
        <v>136</v>
      </c>
      <c r="D82" s="10"/>
      <c r="E82" s="20" t="s">
        <v>137</v>
      </c>
      <c r="F82" s="10"/>
      <c r="G82" s="10"/>
      <c r="H82" s="10"/>
      <c r="I82" s="30">
        <f>0+Q82</f>
        <v>0</v>
      </c>
      <c r="O82">
        <f>0+R82</f>
        <v>0</v>
      </c>
      <c r="Q82">
        <f>0+I83+I86+I89+I92+I95+I98</f>
        <v>0</v>
      </c>
      <c r="R82">
        <f>0+O83+O86+O89+O92+O95+O98</f>
        <v>0</v>
      </c>
    </row>
    <row r="83" spans="1:18" ht="25" x14ac:dyDescent="0.25">
      <c r="A83" s="17" t="s">
        <v>40</v>
      </c>
      <c r="B83" s="22" t="s">
        <v>138</v>
      </c>
      <c r="C83" s="22" t="s">
        <v>139</v>
      </c>
      <c r="D83" s="17" t="s">
        <v>42</v>
      </c>
      <c r="E83" s="23" t="s">
        <v>140</v>
      </c>
      <c r="F83" s="24" t="s">
        <v>61</v>
      </c>
      <c r="G83" s="25">
        <v>565</v>
      </c>
      <c r="H83" s="26">
        <v>0</v>
      </c>
      <c r="I83" s="26">
        <f>ROUND(ROUND(H83,2)*ROUND(G83,3),2)</f>
        <v>0</v>
      </c>
      <c r="O83">
        <f>(I83*21)/100</f>
        <v>0</v>
      </c>
      <c r="P83" t="s">
        <v>17</v>
      </c>
    </row>
    <row r="84" spans="1:18" ht="12.5" x14ac:dyDescent="0.25">
      <c r="A84" s="27" t="s">
        <v>45</v>
      </c>
      <c r="E84" s="28" t="s">
        <v>42</v>
      </c>
    </row>
    <row r="85" spans="1:18" ht="37.5" x14ac:dyDescent="0.25">
      <c r="A85" t="s">
        <v>46</v>
      </c>
      <c r="E85" s="28" t="s">
        <v>141</v>
      </c>
    </row>
    <row r="86" spans="1:18" ht="25" x14ac:dyDescent="0.25">
      <c r="A86" s="17" t="s">
        <v>40</v>
      </c>
      <c r="B86" s="22" t="s">
        <v>142</v>
      </c>
      <c r="C86" s="22" t="s">
        <v>143</v>
      </c>
      <c r="D86" s="17" t="s">
        <v>42</v>
      </c>
      <c r="E86" s="23" t="s">
        <v>144</v>
      </c>
      <c r="F86" s="24" t="s">
        <v>57</v>
      </c>
      <c r="G86" s="25">
        <v>4</v>
      </c>
      <c r="H86" s="26">
        <v>0</v>
      </c>
      <c r="I86" s="26">
        <f>ROUND(ROUND(H86,2)*ROUND(G86,3),2)</f>
        <v>0</v>
      </c>
      <c r="O86">
        <f>(I86*21)/100</f>
        <v>0</v>
      </c>
      <c r="P86" t="s">
        <v>17</v>
      </c>
    </row>
    <row r="87" spans="1:18" ht="12.5" x14ac:dyDescent="0.25">
      <c r="A87" s="27" t="s">
        <v>45</v>
      </c>
      <c r="E87" s="28" t="s">
        <v>42</v>
      </c>
    </row>
    <row r="88" spans="1:18" ht="37.5" x14ac:dyDescent="0.25">
      <c r="A88" t="s">
        <v>46</v>
      </c>
      <c r="E88" s="28" t="s">
        <v>145</v>
      </c>
    </row>
    <row r="89" spans="1:18" ht="25" x14ac:dyDescent="0.25">
      <c r="A89" s="17" t="s">
        <v>40</v>
      </c>
      <c r="B89" s="22" t="s">
        <v>146</v>
      </c>
      <c r="C89" s="22" t="s">
        <v>147</v>
      </c>
      <c r="D89" s="17" t="s">
        <v>42</v>
      </c>
      <c r="E89" s="23" t="s">
        <v>148</v>
      </c>
      <c r="F89" s="24" t="s">
        <v>57</v>
      </c>
      <c r="G89" s="25">
        <v>2</v>
      </c>
      <c r="H89" s="26">
        <v>0</v>
      </c>
      <c r="I89" s="26">
        <f>ROUND(ROUND(H89,2)*ROUND(G89,3),2)</f>
        <v>0</v>
      </c>
      <c r="O89">
        <f>(I89*21)/100</f>
        <v>0</v>
      </c>
      <c r="P89" t="s">
        <v>17</v>
      </c>
    </row>
    <row r="90" spans="1:18" ht="12.5" x14ac:dyDescent="0.25">
      <c r="A90" s="27" t="s">
        <v>45</v>
      </c>
      <c r="E90" s="28" t="s">
        <v>42</v>
      </c>
    </row>
    <row r="91" spans="1:18" ht="37.5" x14ac:dyDescent="0.25">
      <c r="A91" t="s">
        <v>46</v>
      </c>
      <c r="E91" s="28" t="s">
        <v>145</v>
      </c>
    </row>
    <row r="92" spans="1:18" ht="12.5" x14ac:dyDescent="0.25">
      <c r="A92" s="17" t="s">
        <v>40</v>
      </c>
      <c r="B92" s="22" t="s">
        <v>149</v>
      </c>
      <c r="C92" s="22" t="s">
        <v>150</v>
      </c>
      <c r="D92" s="17" t="s">
        <v>42</v>
      </c>
      <c r="E92" s="23" t="s">
        <v>151</v>
      </c>
      <c r="F92" s="24" t="s">
        <v>61</v>
      </c>
      <c r="G92" s="25">
        <v>95</v>
      </c>
      <c r="H92" s="26">
        <v>0</v>
      </c>
      <c r="I92" s="26">
        <f>ROUND(ROUND(H92,2)*ROUND(G92,3),2)</f>
        <v>0</v>
      </c>
      <c r="O92">
        <f>(I92*21)/100</f>
        <v>0</v>
      </c>
      <c r="P92" t="s">
        <v>17</v>
      </c>
    </row>
    <row r="93" spans="1:18" ht="12.5" x14ac:dyDescent="0.25">
      <c r="A93" s="27" t="s">
        <v>45</v>
      </c>
      <c r="E93" s="28" t="s">
        <v>42</v>
      </c>
    </row>
    <row r="94" spans="1:18" ht="25" x14ac:dyDescent="0.25">
      <c r="A94" t="s">
        <v>46</v>
      </c>
      <c r="E94" s="28" t="s">
        <v>152</v>
      </c>
    </row>
    <row r="95" spans="1:18" ht="12.5" x14ac:dyDescent="0.25">
      <c r="A95" s="17" t="s">
        <v>40</v>
      </c>
      <c r="B95" s="22" t="s">
        <v>153</v>
      </c>
      <c r="C95" s="22" t="s">
        <v>154</v>
      </c>
      <c r="D95" s="17" t="s">
        <v>42</v>
      </c>
      <c r="E95" s="23" t="s">
        <v>155</v>
      </c>
      <c r="F95" s="24" t="s">
        <v>61</v>
      </c>
      <c r="G95" s="25">
        <v>45</v>
      </c>
      <c r="H95" s="26">
        <v>0</v>
      </c>
      <c r="I95" s="26">
        <f>ROUND(ROUND(H95,2)*ROUND(G95,3),2)</f>
        <v>0</v>
      </c>
      <c r="O95">
        <f>(I95*21)/100</f>
        <v>0</v>
      </c>
      <c r="P95" t="s">
        <v>17</v>
      </c>
    </row>
    <row r="96" spans="1:18" ht="12.5" x14ac:dyDescent="0.25">
      <c r="A96" s="27" t="s">
        <v>45</v>
      </c>
      <c r="E96" s="28" t="s">
        <v>42</v>
      </c>
    </row>
    <row r="97" spans="1:18" ht="62.5" x14ac:dyDescent="0.25">
      <c r="A97" t="s">
        <v>46</v>
      </c>
      <c r="E97" s="28" t="s">
        <v>156</v>
      </c>
    </row>
    <row r="98" spans="1:18" ht="12.5" x14ac:dyDescent="0.25">
      <c r="A98" s="17" t="s">
        <v>40</v>
      </c>
      <c r="B98" s="22" t="s">
        <v>157</v>
      </c>
      <c r="C98" s="22" t="s">
        <v>158</v>
      </c>
      <c r="D98" s="17" t="s">
        <v>42</v>
      </c>
      <c r="E98" s="23" t="s">
        <v>159</v>
      </c>
      <c r="F98" s="24" t="s">
        <v>90</v>
      </c>
      <c r="G98" s="25">
        <v>4</v>
      </c>
      <c r="H98" s="26">
        <v>0</v>
      </c>
      <c r="I98" s="26">
        <f>ROUND(ROUND(H98,2)*ROUND(G98,3),2)</f>
        <v>0</v>
      </c>
      <c r="O98">
        <f>(I98*21)/100</f>
        <v>0</v>
      </c>
      <c r="P98" t="s">
        <v>17</v>
      </c>
    </row>
    <row r="99" spans="1:18" ht="12.5" x14ac:dyDescent="0.25">
      <c r="A99" s="27" t="s">
        <v>45</v>
      </c>
      <c r="E99" s="28" t="s">
        <v>42</v>
      </c>
    </row>
    <row r="100" spans="1:18" ht="75" x14ac:dyDescent="0.25">
      <c r="A100" t="s">
        <v>46</v>
      </c>
      <c r="E100" s="28" t="s">
        <v>160</v>
      </c>
    </row>
    <row r="101" spans="1:18" ht="12.75" customHeight="1" x14ac:dyDescent="0.3">
      <c r="A101" s="10" t="s">
        <v>37</v>
      </c>
      <c r="B101" s="10"/>
      <c r="C101" s="29" t="s">
        <v>161</v>
      </c>
      <c r="D101" s="10"/>
      <c r="E101" s="20" t="s">
        <v>162</v>
      </c>
      <c r="F101" s="10"/>
      <c r="G101" s="10"/>
      <c r="H101" s="10"/>
      <c r="I101" s="30">
        <f>0+Q101</f>
        <v>0</v>
      </c>
      <c r="O101">
        <f>0+R101</f>
        <v>0</v>
      </c>
      <c r="Q101">
        <f>0+I102+I105</f>
        <v>0</v>
      </c>
      <c r="R101">
        <f>0+O102+O105</f>
        <v>0</v>
      </c>
    </row>
    <row r="102" spans="1:18" ht="25" x14ac:dyDescent="0.25">
      <c r="A102" s="17" t="s">
        <v>40</v>
      </c>
      <c r="B102" s="22" t="s">
        <v>163</v>
      </c>
      <c r="C102" s="22" t="s">
        <v>164</v>
      </c>
      <c r="D102" s="17" t="s">
        <v>42</v>
      </c>
      <c r="E102" s="23" t="s">
        <v>165</v>
      </c>
      <c r="F102" s="24" t="s">
        <v>57</v>
      </c>
      <c r="G102" s="25">
        <v>2</v>
      </c>
      <c r="H102" s="26">
        <v>0</v>
      </c>
      <c r="I102" s="26">
        <f>ROUND(ROUND(H102,2)*ROUND(G102,3),2)</f>
        <v>0</v>
      </c>
      <c r="O102">
        <f>(I102*21)/100</f>
        <v>0</v>
      </c>
      <c r="P102" t="s">
        <v>17</v>
      </c>
    </row>
    <row r="103" spans="1:18" ht="12.5" x14ac:dyDescent="0.25">
      <c r="A103" s="27" t="s">
        <v>45</v>
      </c>
      <c r="E103" s="28" t="s">
        <v>42</v>
      </c>
    </row>
    <row r="104" spans="1:18" ht="50" x14ac:dyDescent="0.25">
      <c r="A104" t="s">
        <v>46</v>
      </c>
      <c r="E104" s="28" t="s">
        <v>166</v>
      </c>
    </row>
    <row r="105" spans="1:18" ht="12.5" x14ac:dyDescent="0.25">
      <c r="A105" s="17" t="s">
        <v>40</v>
      </c>
      <c r="B105" s="22" t="s">
        <v>167</v>
      </c>
      <c r="C105" s="22" t="s">
        <v>168</v>
      </c>
      <c r="D105" s="17" t="s">
        <v>42</v>
      </c>
      <c r="E105" s="23" t="s">
        <v>169</v>
      </c>
      <c r="F105" s="24" t="s">
        <v>57</v>
      </c>
      <c r="G105" s="25">
        <v>8</v>
      </c>
      <c r="H105" s="26">
        <v>0</v>
      </c>
      <c r="I105" s="26">
        <f>ROUND(ROUND(H105,2)*ROUND(G105,3),2)</f>
        <v>0</v>
      </c>
      <c r="O105">
        <f>(I105*21)/100</f>
        <v>0</v>
      </c>
      <c r="P105" t="s">
        <v>17</v>
      </c>
    </row>
    <row r="106" spans="1:18" ht="12.5" x14ac:dyDescent="0.25">
      <c r="A106" s="27" t="s">
        <v>45</v>
      </c>
      <c r="E106" s="28" t="s">
        <v>42</v>
      </c>
    </row>
    <row r="107" spans="1:18" ht="37.5" x14ac:dyDescent="0.25">
      <c r="A107" t="s">
        <v>46</v>
      </c>
      <c r="E107" s="28" t="s">
        <v>170</v>
      </c>
    </row>
    <row r="108" spans="1:18" ht="12.75" customHeight="1" x14ac:dyDescent="0.3">
      <c r="A108" s="10" t="s">
        <v>37</v>
      </c>
      <c r="B108" s="10"/>
      <c r="C108" s="29" t="s">
        <v>171</v>
      </c>
      <c r="D108" s="10"/>
      <c r="E108" s="20" t="s">
        <v>172</v>
      </c>
      <c r="F108" s="10"/>
      <c r="G108" s="10"/>
      <c r="H108" s="10"/>
      <c r="I108" s="30">
        <f>0+Q108</f>
        <v>0</v>
      </c>
      <c r="O108">
        <f>0+R108</f>
        <v>0</v>
      </c>
      <c r="Q108">
        <f>0+I109+I112+I115+I118+I121+I124+I127+I130+I133</f>
        <v>0</v>
      </c>
      <c r="R108">
        <f>0+O109+O112+O115+O118+O121+O124+O127+O130+O133</f>
        <v>0</v>
      </c>
    </row>
    <row r="109" spans="1:18" ht="12.5" x14ac:dyDescent="0.25">
      <c r="A109" s="17" t="s">
        <v>40</v>
      </c>
      <c r="B109" s="22" t="s">
        <v>173</v>
      </c>
      <c r="C109" s="22" t="s">
        <v>174</v>
      </c>
      <c r="D109" s="17" t="s">
        <v>42</v>
      </c>
      <c r="E109" s="23" t="s">
        <v>175</v>
      </c>
      <c r="F109" s="24" t="s">
        <v>57</v>
      </c>
      <c r="G109" s="25">
        <v>2</v>
      </c>
      <c r="H109" s="26">
        <v>0</v>
      </c>
      <c r="I109" s="26">
        <f>ROUND(ROUND(H109,2)*ROUND(G109,3),2)</f>
        <v>0</v>
      </c>
      <c r="O109">
        <f>(I109*21)/100</f>
        <v>0</v>
      </c>
      <c r="P109" t="s">
        <v>17</v>
      </c>
    </row>
    <row r="110" spans="1:18" ht="12.5" x14ac:dyDescent="0.25">
      <c r="A110" s="27" t="s">
        <v>45</v>
      </c>
      <c r="E110" s="28" t="s">
        <v>42</v>
      </c>
    </row>
    <row r="111" spans="1:18" ht="37.5" x14ac:dyDescent="0.25">
      <c r="A111" t="s">
        <v>46</v>
      </c>
      <c r="E111" s="28" t="s">
        <v>176</v>
      </c>
    </row>
    <row r="112" spans="1:18" ht="25" x14ac:dyDescent="0.25">
      <c r="A112" s="17" t="s">
        <v>40</v>
      </c>
      <c r="B112" s="22" t="s">
        <v>177</v>
      </c>
      <c r="C112" s="22" t="s">
        <v>178</v>
      </c>
      <c r="D112" s="17" t="s">
        <v>42</v>
      </c>
      <c r="E112" s="23" t="s">
        <v>179</v>
      </c>
      <c r="F112" s="24" t="s">
        <v>57</v>
      </c>
      <c r="G112" s="25">
        <v>1</v>
      </c>
      <c r="H112" s="26">
        <v>0</v>
      </c>
      <c r="I112" s="26">
        <f>ROUND(ROUND(H112,2)*ROUND(G112,3),2)</f>
        <v>0</v>
      </c>
      <c r="O112">
        <f>(I112*21)/100</f>
        <v>0</v>
      </c>
      <c r="P112" t="s">
        <v>17</v>
      </c>
    </row>
    <row r="113" spans="1:16" ht="12.5" x14ac:dyDescent="0.25">
      <c r="A113" s="27" t="s">
        <v>45</v>
      </c>
      <c r="E113" s="28" t="s">
        <v>42</v>
      </c>
    </row>
    <row r="114" spans="1:16" ht="62.5" x14ac:dyDescent="0.25">
      <c r="A114" t="s">
        <v>46</v>
      </c>
      <c r="E114" s="28" t="s">
        <v>180</v>
      </c>
    </row>
    <row r="115" spans="1:16" ht="25" x14ac:dyDescent="0.25">
      <c r="A115" s="17" t="s">
        <v>40</v>
      </c>
      <c r="B115" s="22" t="s">
        <v>181</v>
      </c>
      <c r="C115" s="22" t="s">
        <v>182</v>
      </c>
      <c r="D115" s="17" t="s">
        <v>42</v>
      </c>
      <c r="E115" s="23" t="s">
        <v>183</v>
      </c>
      <c r="F115" s="24" t="s">
        <v>57</v>
      </c>
      <c r="G115" s="25">
        <v>1</v>
      </c>
      <c r="H115" s="26">
        <v>0</v>
      </c>
      <c r="I115" s="26">
        <f>ROUND(ROUND(H115,2)*ROUND(G115,3),2)</f>
        <v>0</v>
      </c>
      <c r="O115">
        <f>(I115*21)/100</f>
        <v>0</v>
      </c>
      <c r="P115" t="s">
        <v>17</v>
      </c>
    </row>
    <row r="116" spans="1:16" ht="12.5" x14ac:dyDescent="0.25">
      <c r="A116" s="27" t="s">
        <v>45</v>
      </c>
      <c r="E116" s="28" t="s">
        <v>42</v>
      </c>
    </row>
    <row r="117" spans="1:16" ht="37.5" x14ac:dyDescent="0.25">
      <c r="A117" t="s">
        <v>46</v>
      </c>
      <c r="E117" s="28" t="s">
        <v>184</v>
      </c>
    </row>
    <row r="118" spans="1:16" ht="12.5" x14ac:dyDescent="0.25">
      <c r="A118" s="17" t="s">
        <v>40</v>
      </c>
      <c r="B118" s="22" t="s">
        <v>185</v>
      </c>
      <c r="C118" s="22" t="s">
        <v>186</v>
      </c>
      <c r="D118" s="17" t="s">
        <v>42</v>
      </c>
      <c r="E118" s="23" t="s">
        <v>187</v>
      </c>
      <c r="F118" s="24" t="s">
        <v>57</v>
      </c>
      <c r="G118" s="25">
        <v>2</v>
      </c>
      <c r="H118" s="26">
        <v>0</v>
      </c>
      <c r="I118" s="26">
        <f>ROUND(ROUND(H118,2)*ROUND(G118,3),2)</f>
        <v>0</v>
      </c>
      <c r="O118">
        <f>(I118*21)/100</f>
        <v>0</v>
      </c>
      <c r="P118" t="s">
        <v>17</v>
      </c>
    </row>
    <row r="119" spans="1:16" ht="12.5" x14ac:dyDescent="0.25">
      <c r="A119" s="27" t="s">
        <v>45</v>
      </c>
      <c r="E119" s="28" t="s">
        <v>42</v>
      </c>
    </row>
    <row r="120" spans="1:16" ht="37.5" x14ac:dyDescent="0.25">
      <c r="A120" t="s">
        <v>46</v>
      </c>
      <c r="E120" s="28" t="s">
        <v>188</v>
      </c>
    </row>
    <row r="121" spans="1:16" ht="12.5" x14ac:dyDescent="0.25">
      <c r="A121" s="17" t="s">
        <v>40</v>
      </c>
      <c r="B121" s="22" t="s">
        <v>189</v>
      </c>
      <c r="C121" s="22" t="s">
        <v>190</v>
      </c>
      <c r="D121" s="17" t="s">
        <v>42</v>
      </c>
      <c r="E121" s="23" t="s">
        <v>191</v>
      </c>
      <c r="F121" s="24" t="s">
        <v>57</v>
      </c>
      <c r="G121" s="25">
        <v>3</v>
      </c>
      <c r="H121" s="26">
        <v>0</v>
      </c>
      <c r="I121" s="26">
        <f>ROUND(ROUND(H121,2)*ROUND(G121,3),2)</f>
        <v>0</v>
      </c>
      <c r="O121">
        <f>(I121*21)/100</f>
        <v>0</v>
      </c>
      <c r="P121" t="s">
        <v>17</v>
      </c>
    </row>
    <row r="122" spans="1:16" ht="12.5" x14ac:dyDescent="0.25">
      <c r="A122" s="27" t="s">
        <v>45</v>
      </c>
      <c r="E122" s="28" t="s">
        <v>42</v>
      </c>
    </row>
    <row r="123" spans="1:16" ht="37.5" x14ac:dyDescent="0.25">
      <c r="A123" t="s">
        <v>46</v>
      </c>
      <c r="E123" s="28" t="s">
        <v>192</v>
      </c>
    </row>
    <row r="124" spans="1:16" ht="12.5" x14ac:dyDescent="0.25">
      <c r="A124" s="17" t="s">
        <v>40</v>
      </c>
      <c r="B124" s="22" t="s">
        <v>193</v>
      </c>
      <c r="C124" s="22" t="s">
        <v>194</v>
      </c>
      <c r="D124" s="17" t="s">
        <v>42</v>
      </c>
      <c r="E124" s="23" t="s">
        <v>195</v>
      </c>
      <c r="F124" s="24" t="s">
        <v>196</v>
      </c>
      <c r="G124" s="25">
        <v>6</v>
      </c>
      <c r="H124" s="26">
        <v>0</v>
      </c>
      <c r="I124" s="26">
        <f>ROUND(ROUND(H124,2)*ROUND(G124,3),2)</f>
        <v>0</v>
      </c>
      <c r="O124">
        <f>(I124*21)/100</f>
        <v>0</v>
      </c>
      <c r="P124" t="s">
        <v>17</v>
      </c>
    </row>
    <row r="125" spans="1:16" ht="12.5" x14ac:dyDescent="0.25">
      <c r="A125" s="27" t="s">
        <v>45</v>
      </c>
      <c r="E125" s="28" t="s">
        <v>42</v>
      </c>
    </row>
    <row r="126" spans="1:16" ht="37.5" x14ac:dyDescent="0.25">
      <c r="A126" t="s">
        <v>46</v>
      </c>
      <c r="E126" s="28" t="s">
        <v>197</v>
      </c>
    </row>
    <row r="127" spans="1:16" ht="12.5" x14ac:dyDescent="0.25">
      <c r="A127" s="17" t="s">
        <v>40</v>
      </c>
      <c r="B127" s="22" t="s">
        <v>198</v>
      </c>
      <c r="C127" s="22" t="s">
        <v>199</v>
      </c>
      <c r="D127" s="17" t="s">
        <v>42</v>
      </c>
      <c r="E127" s="23" t="s">
        <v>200</v>
      </c>
      <c r="F127" s="24" t="s">
        <v>196</v>
      </c>
      <c r="G127" s="25">
        <v>12</v>
      </c>
      <c r="H127" s="26">
        <v>0</v>
      </c>
      <c r="I127" s="26">
        <f>ROUND(ROUND(H127,2)*ROUND(G127,3),2)</f>
        <v>0</v>
      </c>
      <c r="O127">
        <f>(I127*21)/100</f>
        <v>0</v>
      </c>
      <c r="P127" t="s">
        <v>17</v>
      </c>
    </row>
    <row r="128" spans="1:16" ht="12.5" x14ac:dyDescent="0.25">
      <c r="A128" s="27" t="s">
        <v>45</v>
      </c>
      <c r="E128" s="28" t="s">
        <v>42</v>
      </c>
    </row>
    <row r="129" spans="1:16" ht="37.5" x14ac:dyDescent="0.25">
      <c r="A129" t="s">
        <v>46</v>
      </c>
      <c r="E129" s="28" t="s">
        <v>201</v>
      </c>
    </row>
    <row r="130" spans="1:16" ht="12.5" x14ac:dyDescent="0.25">
      <c r="A130" s="17" t="s">
        <v>40</v>
      </c>
      <c r="B130" s="22" t="s">
        <v>202</v>
      </c>
      <c r="C130" s="22" t="s">
        <v>203</v>
      </c>
      <c r="D130" s="17" t="s">
        <v>42</v>
      </c>
      <c r="E130" s="23" t="s">
        <v>204</v>
      </c>
      <c r="F130" s="24" t="s">
        <v>196</v>
      </c>
      <c r="G130" s="25">
        <v>6</v>
      </c>
      <c r="H130" s="26">
        <v>0</v>
      </c>
      <c r="I130" s="26">
        <f>ROUND(ROUND(H130,2)*ROUND(G130,3),2)</f>
        <v>0</v>
      </c>
      <c r="O130">
        <f>(I130*21)/100</f>
        <v>0</v>
      </c>
      <c r="P130" t="s">
        <v>17</v>
      </c>
    </row>
    <row r="131" spans="1:16" ht="12.5" x14ac:dyDescent="0.25">
      <c r="A131" s="27" t="s">
        <v>45</v>
      </c>
      <c r="E131" s="28" t="s">
        <v>42</v>
      </c>
    </row>
    <row r="132" spans="1:16" ht="37.5" x14ac:dyDescent="0.25">
      <c r="A132" t="s">
        <v>46</v>
      </c>
      <c r="E132" s="28" t="s">
        <v>205</v>
      </c>
    </row>
    <row r="133" spans="1:16" ht="25" x14ac:dyDescent="0.25">
      <c r="A133" s="17" t="s">
        <v>40</v>
      </c>
      <c r="B133" s="22" t="s">
        <v>206</v>
      </c>
      <c r="C133" s="22" t="s">
        <v>207</v>
      </c>
      <c r="D133" s="17" t="s">
        <v>42</v>
      </c>
      <c r="E133" s="23" t="s">
        <v>208</v>
      </c>
      <c r="F133" s="24" t="s">
        <v>196</v>
      </c>
      <c r="G133" s="25">
        <v>12</v>
      </c>
      <c r="H133" s="26">
        <v>0</v>
      </c>
      <c r="I133" s="26">
        <f>ROUND(ROUND(H133,2)*ROUND(G133,3),2)</f>
        <v>0</v>
      </c>
      <c r="O133">
        <f>(I133*21)/100</f>
        <v>0</v>
      </c>
      <c r="P133" t="s">
        <v>17</v>
      </c>
    </row>
    <row r="134" spans="1:16" ht="12.5" x14ac:dyDescent="0.25">
      <c r="A134" s="27" t="s">
        <v>45</v>
      </c>
      <c r="E134" s="28" t="s">
        <v>42</v>
      </c>
    </row>
    <row r="135" spans="1:16" ht="87.5" x14ac:dyDescent="0.25">
      <c r="A135" t="s">
        <v>46</v>
      </c>
      <c r="E135" s="28" t="s">
        <v>209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D.1.2_SO 06-06-101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Lizna Zdeněk, Ing.</cp:lastModifiedBy>
  <dcterms:modified xsi:type="dcterms:W3CDTF">2023-08-10T05:47:01Z</dcterms:modified>
  <cp:category/>
  <cp:contentStatus/>
</cp:coreProperties>
</file>